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475" activeTab="0"/>
  </bookViews>
  <sheets>
    <sheet name="Odevzdané" sheetId="1" r:id="rId1"/>
    <sheet name="Pro szif" sheetId="2" r:id="rId2"/>
    <sheet name="List1" sheetId="3" r:id="rId3"/>
    <sheet name="tab na stránky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<sst xmlns="http://schemas.openxmlformats.org/spreadsheetml/2006/main" count="222" uniqueCount="68">
  <si>
    <t>č.</t>
  </si>
  <si>
    <t>Žadatel</t>
  </si>
  <si>
    <t>Název projektu</t>
  </si>
  <si>
    <t>ZV</t>
  </si>
  <si>
    <t>Dotace</t>
  </si>
  <si>
    <t>KP</t>
  </si>
  <si>
    <t>AK</t>
  </si>
  <si>
    <t>Body celkem</t>
  </si>
  <si>
    <t>Proplacení</t>
  </si>
  <si>
    <t>Celkem</t>
  </si>
  <si>
    <t>Datum žádosti
 o proplacení</t>
  </si>
  <si>
    <t>Fiche</t>
  </si>
  <si>
    <t>Celkem peníze</t>
  </si>
  <si>
    <t>Zbývá vyčerpat</t>
  </si>
  <si>
    <t>Celkem projekt</t>
  </si>
  <si>
    <t>Fiche 2</t>
  </si>
  <si>
    <t>Hodnotitelé</t>
  </si>
  <si>
    <t>Libuše Dočkalová</t>
  </si>
  <si>
    <t>Bohuslav Kubát</t>
  </si>
  <si>
    <t>Milada Prosová</t>
  </si>
  <si>
    <t>Povinné a nepovinné přílohy</t>
  </si>
  <si>
    <t>Hodnocení přijatelnosti</t>
  </si>
  <si>
    <t>Kontrola příloh a kritérií přijatelnosti</t>
  </si>
  <si>
    <t>3 výzva MAS Královská stezka</t>
  </si>
  <si>
    <t>Obec Radostín</t>
  </si>
  <si>
    <t>Tělocvičná jednota Sokol Habry</t>
  </si>
  <si>
    <t>Václav Průša</t>
  </si>
  <si>
    <t>Fiche 4</t>
  </si>
  <si>
    <t>Počet projektů</t>
  </si>
  <si>
    <t>Sklad zemědělských produktů</t>
  </si>
  <si>
    <t>Jan Fikar</t>
  </si>
  <si>
    <t>Společenské zázemí obce Radostín</t>
  </si>
  <si>
    <t>Rekonstrukce parketové podlahy v sokolovně</t>
  </si>
  <si>
    <t>Obec Vepříkov</t>
  </si>
  <si>
    <t>Rekonstrukce střech hasičských zbrojnic</t>
  </si>
  <si>
    <t>Obec Uhelná Příbram</t>
  </si>
  <si>
    <t>Rekonstrukce víceúčelového objektu č.p.15</t>
  </si>
  <si>
    <t>Rekonstrukce obecního domu</t>
  </si>
  <si>
    <t>Obec Kámen</t>
  </si>
  <si>
    <t>S DPH</t>
  </si>
  <si>
    <t>DPH</t>
  </si>
  <si>
    <t>nad rámec</t>
  </si>
  <si>
    <t>Jiří Votava</t>
  </si>
  <si>
    <t>Jiří Votava, za naše louky produktivnější a krásnější</t>
  </si>
  <si>
    <t>Obec Bačkov</t>
  </si>
  <si>
    <t>Obec Horní Krupá</t>
  </si>
  <si>
    <t>Obec Tis</t>
  </si>
  <si>
    <t>Obec Kojetín</t>
  </si>
  <si>
    <t>Obec Dolní Krupá</t>
  </si>
  <si>
    <t>Oprava výceúčelové budovy a oprava hasičské zbrojnice</t>
  </si>
  <si>
    <t>Modernizace interiéru obecního úřadu Bačkov</t>
  </si>
  <si>
    <t>Obec Služátky</t>
  </si>
  <si>
    <t>Nástavba a stavební úpravy hasičské (požární) zbrojnice</t>
  </si>
  <si>
    <t>Mateřská škola TIS</t>
  </si>
  <si>
    <t>DĚTSKÉ HŘIŠTĚ V OBCI KOJETÍN</t>
  </si>
  <si>
    <t>Eva Dlouhá</t>
  </si>
  <si>
    <t>Miloslav Pátek</t>
  </si>
  <si>
    <t>Bezbariérový vchod do kulturního domu a zlepšení podmínek pro spolkový život</t>
  </si>
  <si>
    <t>OK</t>
  </si>
  <si>
    <t>ruč smlouvy</t>
  </si>
  <si>
    <t>1půdorys</t>
  </si>
  <si>
    <t>Celkem
projekt</t>
  </si>
  <si>
    <t>Tělocvičná jednota
Sokol Habry</t>
  </si>
  <si>
    <t>Hodnocení</t>
  </si>
  <si>
    <t>Administrativní kontrola a kontrola přijatelnosti</t>
  </si>
  <si>
    <t>zaplacené</t>
  </si>
  <si>
    <t>Vrácené</t>
  </si>
  <si>
    <t>ok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</si>
</sst>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hair"/>
      <bottom style="hair"/>
    </border>
    <border>
      <left style="dashed"/>
      <right style="dashed"/>
      <top style="double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ashed"/>
      <right style="dashed"/>
      <top style="double"/>
      <bottom style="hair"/>
    </border>
    <border>
      <left style="dashed"/>
      <right style="double"/>
      <top style="double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/>
      <right/>
      <top style="medium"/>
      <bottom style="hair"/>
    </border>
    <border>
      <left style="double"/>
      <right/>
      <top style="hair"/>
      <bottom>
        <color indexed="63"/>
      </bottom>
    </border>
    <border>
      <left/>
      <right style="double"/>
      <top style="hair"/>
      <bottom>
        <color indexed="63"/>
      </bottom>
    </border>
    <border>
      <left style="medium"/>
      <right style="medium"/>
      <top style="hair"/>
      <bottom style="double"/>
    </border>
    <border>
      <left/>
      <right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34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2" fillId="34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/>
    </xf>
    <xf numFmtId="0" fontId="0" fillId="35" borderId="15" xfId="0" applyFill="1" applyBorder="1" applyAlignment="1">
      <alignment/>
    </xf>
    <xf numFmtId="3" fontId="0" fillId="36" borderId="16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2" fillId="34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/>
    </xf>
    <xf numFmtId="3" fontId="2" fillId="39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1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3" fillId="0" borderId="28" xfId="0" applyFont="1" applyFill="1" applyBorder="1" applyAlignment="1">
      <alignment horizontal="left" wrapText="1"/>
    </xf>
    <xf numFmtId="0" fontId="0" fillId="0" borderId="28" xfId="0" applyFill="1" applyBorder="1" applyAlignment="1">
      <alignment wrapText="1"/>
    </xf>
    <xf numFmtId="14" fontId="0" fillId="40" borderId="29" xfId="0" applyNumberFormat="1" applyFill="1" applyBorder="1" applyAlignment="1">
      <alignment/>
    </xf>
    <xf numFmtId="0" fontId="0" fillId="37" borderId="30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3" fillId="38" borderId="20" xfId="0" applyFont="1" applyFill="1" applyBorder="1" applyAlignment="1">
      <alignment horizontal="center"/>
    </xf>
    <xf numFmtId="0" fontId="43" fillId="38" borderId="28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0" fontId="2" fillId="34" borderId="34" xfId="0" applyFont="1" applyFill="1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2" xfId="0" applyBorder="1" applyAlignment="1">
      <alignment wrapText="1"/>
    </xf>
    <xf numFmtId="0" fontId="1" fillId="0" borderId="33" xfId="0" applyFont="1" applyBorder="1" applyAlignment="1">
      <alignment/>
    </xf>
    <xf numFmtId="0" fontId="25" fillId="41" borderId="36" xfId="0" applyFont="1" applyFill="1" applyBorder="1" applyAlignment="1">
      <alignment/>
    </xf>
    <xf numFmtId="0" fontId="25" fillId="41" borderId="27" xfId="0" applyFont="1" applyFill="1" applyBorder="1" applyAlignment="1">
      <alignment/>
    </xf>
    <xf numFmtId="0" fontId="25" fillId="41" borderId="37" xfId="0" applyFont="1" applyFill="1" applyBorder="1" applyAlignment="1">
      <alignment/>
    </xf>
    <xf numFmtId="0" fontId="0" fillId="42" borderId="0" xfId="0" applyFill="1" applyAlignment="1">
      <alignment/>
    </xf>
    <xf numFmtId="0" fontId="0" fillId="42" borderId="14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34" borderId="38" xfId="0" applyFill="1" applyBorder="1" applyAlignment="1">
      <alignment/>
    </xf>
    <xf numFmtId="0" fontId="0" fillId="34" borderId="13" xfId="0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 wrapText="1"/>
    </xf>
    <xf numFmtId="3" fontId="0" fillId="36" borderId="41" xfId="0" applyNumberFormat="1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6" borderId="34" xfId="0" applyFill="1" applyBorder="1" applyAlignment="1">
      <alignment/>
    </xf>
    <xf numFmtId="0" fontId="0" fillId="0" borderId="18" xfId="0" applyBorder="1" applyAlignment="1">
      <alignment horizontal="left"/>
    </xf>
    <xf numFmtId="0" fontId="3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4" xfId="0" applyFill="1" applyBorder="1" applyAlignment="1">
      <alignment wrapText="1"/>
    </xf>
    <xf numFmtId="0" fontId="1" fillId="0" borderId="44" xfId="0" applyFont="1" applyBorder="1" applyAlignment="1">
      <alignment/>
    </xf>
    <xf numFmtId="0" fontId="0" fillId="0" borderId="45" xfId="0" applyFill="1" applyBorder="1" applyAlignment="1">
      <alignment wrapText="1"/>
    </xf>
    <xf numFmtId="0" fontId="0" fillId="0" borderId="46" xfId="0" applyBorder="1" applyAlignment="1">
      <alignment/>
    </xf>
    <xf numFmtId="0" fontId="0" fillId="0" borderId="21" xfId="0" applyFill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44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0" zoomScaleNormal="80" zoomScalePageLayoutView="0" workbookViewId="0" topLeftCell="A1">
      <selection activeCell="P20" sqref="P20"/>
    </sheetView>
  </sheetViews>
  <sheetFormatPr defaultColWidth="9.140625" defaultRowHeight="15"/>
  <cols>
    <col min="1" max="1" width="3.00390625" style="0" customWidth="1"/>
    <col min="2" max="2" width="21.28125" style="0" customWidth="1"/>
    <col min="3" max="3" width="50.421875" style="0" customWidth="1"/>
    <col min="4" max="4" width="10.7109375" style="0" customWidth="1"/>
    <col min="5" max="5" width="9.8515625" style="0" customWidth="1"/>
    <col min="6" max="6" width="9.7109375" style="0" customWidth="1"/>
    <col min="7" max="7" width="5.28125" style="0" customWidth="1"/>
    <col min="8" max="8" width="5.00390625" style="0" customWidth="1"/>
    <col min="9" max="9" width="6.28125" style="0" customWidth="1"/>
    <col min="10" max="10" width="11.28125" style="0" customWidth="1"/>
    <col min="11" max="11" width="10.57421875" style="0" customWidth="1"/>
    <col min="13" max="13" width="12.421875" style="0" customWidth="1"/>
  </cols>
  <sheetData>
    <row r="1" ht="16.5" thickBot="1">
      <c r="B1" s="107" t="s">
        <v>64</v>
      </c>
    </row>
    <row r="2" spans="1:15" ht="30.75" thickTop="1">
      <c r="A2" s="1" t="s">
        <v>0</v>
      </c>
      <c r="B2" s="94" t="s">
        <v>1</v>
      </c>
      <c r="C2" s="94" t="s">
        <v>2</v>
      </c>
      <c r="D2" s="91" t="s">
        <v>61</v>
      </c>
      <c r="E2" s="3" t="s">
        <v>3</v>
      </c>
      <c r="F2" s="3" t="s">
        <v>4</v>
      </c>
      <c r="G2" s="4" t="s">
        <v>5</v>
      </c>
      <c r="H2" s="5" t="s">
        <v>6</v>
      </c>
      <c r="I2" s="6" t="s">
        <v>11</v>
      </c>
      <c r="J2" s="3" t="s">
        <v>63</v>
      </c>
      <c r="K2" s="7" t="s">
        <v>8</v>
      </c>
      <c r="M2" t="s">
        <v>59</v>
      </c>
      <c r="N2" t="s">
        <v>66</v>
      </c>
      <c r="O2" t="s">
        <v>65</v>
      </c>
    </row>
    <row r="3" spans="1:15" ht="15">
      <c r="A3" s="96">
        <v>1</v>
      </c>
      <c r="B3" s="102" t="s">
        <v>24</v>
      </c>
      <c r="C3" s="97" t="s">
        <v>31</v>
      </c>
      <c r="D3" s="9">
        <v>445228</v>
      </c>
      <c r="E3" s="104">
        <v>371023</v>
      </c>
      <c r="F3" s="16">
        <f>333920</f>
        <v>333920</v>
      </c>
      <c r="G3" s="34" t="s">
        <v>58</v>
      </c>
      <c r="H3" s="93" t="s">
        <v>58</v>
      </c>
      <c r="I3" s="21">
        <v>2</v>
      </c>
      <c r="J3" s="80">
        <v>83</v>
      </c>
      <c r="K3" s="81">
        <v>41059</v>
      </c>
      <c r="M3" s="76" t="s">
        <v>58</v>
      </c>
      <c r="N3" s="76" t="s">
        <v>58</v>
      </c>
      <c r="O3" s="76" t="s">
        <v>58</v>
      </c>
    </row>
    <row r="4" spans="1:15" ht="15">
      <c r="A4" s="96">
        <v>2</v>
      </c>
      <c r="B4" s="8" t="s">
        <v>30</v>
      </c>
      <c r="C4" s="98" t="s">
        <v>29</v>
      </c>
      <c r="D4" s="9">
        <v>599280</v>
      </c>
      <c r="E4" s="104">
        <v>450000</v>
      </c>
      <c r="F4" s="16">
        <f>E4*0.6</f>
        <v>270000</v>
      </c>
      <c r="G4" s="34" t="s">
        <v>58</v>
      </c>
      <c r="H4" s="93" t="s">
        <v>58</v>
      </c>
      <c r="I4" s="21">
        <v>4</v>
      </c>
      <c r="J4" s="80">
        <v>21</v>
      </c>
      <c r="K4" s="81">
        <v>41152</v>
      </c>
      <c r="M4" s="76" t="s">
        <v>58</v>
      </c>
      <c r="N4" s="76" t="s">
        <v>58</v>
      </c>
      <c r="O4" s="76" t="s">
        <v>58</v>
      </c>
    </row>
    <row r="5" spans="1:17" ht="30">
      <c r="A5" s="96">
        <v>3</v>
      </c>
      <c r="B5" s="12" t="s">
        <v>62</v>
      </c>
      <c r="C5" s="98" t="s">
        <v>32</v>
      </c>
      <c r="D5" s="9">
        <v>613215</v>
      </c>
      <c r="E5" s="105">
        <v>450000</v>
      </c>
      <c r="F5" s="16">
        <f>E5*0.9</f>
        <v>405000</v>
      </c>
      <c r="G5" s="34" t="s">
        <v>58</v>
      </c>
      <c r="H5" s="93" t="s">
        <v>58</v>
      </c>
      <c r="I5" s="21">
        <v>2</v>
      </c>
      <c r="J5" s="80">
        <v>95</v>
      </c>
      <c r="K5" s="81">
        <v>41182</v>
      </c>
      <c r="M5" s="76" t="s">
        <v>58</v>
      </c>
      <c r="N5" s="76" t="s">
        <v>58</v>
      </c>
      <c r="O5" s="76" t="s">
        <v>67</v>
      </c>
      <c r="P5" s="109"/>
      <c r="Q5" s="108"/>
    </row>
    <row r="6" spans="1:15" ht="15">
      <c r="A6" s="96">
        <v>4</v>
      </c>
      <c r="B6" s="14" t="s">
        <v>33</v>
      </c>
      <c r="C6" s="99" t="s">
        <v>34</v>
      </c>
      <c r="D6" s="16">
        <v>573018</v>
      </c>
      <c r="E6" s="105">
        <v>446752</v>
      </c>
      <c r="F6" s="16">
        <v>402076</v>
      </c>
      <c r="G6" s="34" t="s">
        <v>58</v>
      </c>
      <c r="H6" s="93" t="s">
        <v>58</v>
      </c>
      <c r="I6" s="21">
        <v>2</v>
      </c>
      <c r="J6" s="80">
        <v>80</v>
      </c>
      <c r="K6" s="82">
        <v>41152</v>
      </c>
      <c r="M6" s="76" t="s">
        <v>58</v>
      </c>
      <c r="N6" s="76" t="s">
        <v>58</v>
      </c>
      <c r="O6" s="76" t="s">
        <v>58</v>
      </c>
    </row>
    <row r="7" spans="1:15" ht="15">
      <c r="A7" s="96">
        <v>5</v>
      </c>
      <c r="B7" s="14" t="s">
        <v>35</v>
      </c>
      <c r="C7" s="99" t="s">
        <v>36</v>
      </c>
      <c r="D7" s="16">
        <v>509802</v>
      </c>
      <c r="E7" s="105">
        <v>397856</v>
      </c>
      <c r="F7" s="16">
        <v>358070</v>
      </c>
      <c r="G7" s="34" t="s">
        <v>58</v>
      </c>
      <c r="H7" s="93" t="s">
        <v>58</v>
      </c>
      <c r="I7" s="21">
        <v>2</v>
      </c>
      <c r="J7" s="83">
        <v>82</v>
      </c>
      <c r="K7" s="82">
        <v>41090</v>
      </c>
      <c r="M7" s="76" t="s">
        <v>58</v>
      </c>
      <c r="N7" s="76" t="s">
        <v>58</v>
      </c>
      <c r="O7" s="76" t="s">
        <v>58</v>
      </c>
    </row>
    <row r="8" spans="1:15" ht="15">
      <c r="A8" s="96">
        <v>6</v>
      </c>
      <c r="B8" s="14" t="s">
        <v>38</v>
      </c>
      <c r="C8" s="99" t="s">
        <v>37</v>
      </c>
      <c r="D8" s="16">
        <v>427154</v>
      </c>
      <c r="E8" s="105">
        <v>379245</v>
      </c>
      <c r="F8" s="16">
        <v>341320</v>
      </c>
      <c r="G8" s="34" t="s">
        <v>58</v>
      </c>
      <c r="H8" s="93" t="s">
        <v>58</v>
      </c>
      <c r="I8" s="21">
        <v>2</v>
      </c>
      <c r="J8" s="84">
        <v>88</v>
      </c>
      <c r="K8" s="82">
        <v>41090</v>
      </c>
      <c r="M8" s="76" t="s">
        <v>58</v>
      </c>
      <c r="N8" s="76" t="s">
        <v>58</v>
      </c>
      <c r="O8" s="76" t="s">
        <v>58</v>
      </c>
    </row>
    <row r="9" spans="1:15" ht="15">
      <c r="A9" s="96">
        <v>7</v>
      </c>
      <c r="B9" s="14" t="s">
        <v>42</v>
      </c>
      <c r="C9" s="100" t="s">
        <v>43</v>
      </c>
      <c r="D9" s="16">
        <v>490800</v>
      </c>
      <c r="E9" s="105">
        <v>409000</v>
      </c>
      <c r="F9" s="16">
        <v>245400</v>
      </c>
      <c r="G9" s="34" t="s">
        <v>58</v>
      </c>
      <c r="H9" s="93" t="s">
        <v>58</v>
      </c>
      <c r="I9" s="21">
        <v>4</v>
      </c>
      <c r="J9" s="84">
        <v>19</v>
      </c>
      <c r="K9" s="82">
        <v>40999</v>
      </c>
      <c r="M9" s="76" t="s">
        <v>58</v>
      </c>
      <c r="N9" s="76" t="s">
        <v>58</v>
      </c>
      <c r="O9" s="76" t="s">
        <v>58</v>
      </c>
    </row>
    <row r="10" spans="1:15" ht="15">
      <c r="A10" s="96">
        <v>8</v>
      </c>
      <c r="B10" s="14" t="s">
        <v>44</v>
      </c>
      <c r="C10" s="99" t="s">
        <v>50</v>
      </c>
      <c r="D10" s="16">
        <v>482930</v>
      </c>
      <c r="E10" s="105">
        <v>387442</v>
      </c>
      <c r="F10" s="16">
        <v>348697</v>
      </c>
      <c r="G10" s="34" t="s">
        <v>58</v>
      </c>
      <c r="H10" s="93" t="s">
        <v>58</v>
      </c>
      <c r="I10" s="21">
        <v>2</v>
      </c>
      <c r="J10" s="84">
        <v>83</v>
      </c>
      <c r="K10" s="82">
        <v>41121</v>
      </c>
      <c r="M10" s="76" t="s">
        <v>58</v>
      </c>
      <c r="N10" s="76" t="s">
        <v>58</v>
      </c>
      <c r="O10" s="76" t="s">
        <v>58</v>
      </c>
    </row>
    <row r="11" spans="1:15" ht="30">
      <c r="A11" s="96">
        <v>9</v>
      </c>
      <c r="B11" s="14" t="s">
        <v>45</v>
      </c>
      <c r="C11" s="99" t="s">
        <v>57</v>
      </c>
      <c r="D11" s="16">
        <v>210444</v>
      </c>
      <c r="E11" s="105">
        <v>163271</v>
      </c>
      <c r="F11" s="16">
        <v>146943</v>
      </c>
      <c r="G11" s="34" t="s">
        <v>58</v>
      </c>
      <c r="H11" s="93" t="s">
        <v>58</v>
      </c>
      <c r="I11" s="21">
        <v>2</v>
      </c>
      <c r="J11" s="84">
        <v>93</v>
      </c>
      <c r="K11" s="82">
        <v>41121</v>
      </c>
      <c r="M11" s="76" t="s">
        <v>58</v>
      </c>
      <c r="N11" s="76" t="s">
        <v>58</v>
      </c>
      <c r="O11" s="76" t="s">
        <v>58</v>
      </c>
    </row>
    <row r="12" spans="1:15" ht="15">
      <c r="A12" s="96">
        <v>10</v>
      </c>
      <c r="B12" s="14" t="s">
        <v>46</v>
      </c>
      <c r="C12" s="99" t="s">
        <v>53</v>
      </c>
      <c r="D12" s="16">
        <v>2443206</v>
      </c>
      <c r="E12" s="105">
        <v>449443</v>
      </c>
      <c r="F12" s="16">
        <v>404498</v>
      </c>
      <c r="G12" s="34" t="s">
        <v>58</v>
      </c>
      <c r="H12" s="93" t="s">
        <v>58</v>
      </c>
      <c r="I12" s="21">
        <v>2</v>
      </c>
      <c r="J12" s="84">
        <v>80</v>
      </c>
      <c r="K12" s="82">
        <v>40787</v>
      </c>
      <c r="M12" s="76" t="s">
        <v>58</v>
      </c>
      <c r="N12" s="76" t="s">
        <v>58</v>
      </c>
      <c r="O12" s="76" t="s">
        <v>58</v>
      </c>
    </row>
    <row r="13" spans="1:15" ht="15">
      <c r="A13" s="96">
        <v>11</v>
      </c>
      <c r="B13" s="14" t="s">
        <v>47</v>
      </c>
      <c r="C13" s="99" t="s">
        <v>54</v>
      </c>
      <c r="D13" s="16">
        <v>533327</v>
      </c>
      <c r="E13" s="105">
        <v>444439</v>
      </c>
      <c r="F13" s="16">
        <v>399995</v>
      </c>
      <c r="G13" s="34" t="s">
        <v>58</v>
      </c>
      <c r="H13" s="93" t="s">
        <v>58</v>
      </c>
      <c r="I13" s="21">
        <v>2</v>
      </c>
      <c r="J13" s="85">
        <v>71</v>
      </c>
      <c r="K13" s="82">
        <v>41061</v>
      </c>
      <c r="M13" s="76" t="s">
        <v>58</v>
      </c>
      <c r="N13" s="76" t="s">
        <v>58</v>
      </c>
      <c r="O13" s="76" t="s">
        <v>58</v>
      </c>
    </row>
    <row r="14" spans="1:15" ht="28.5" customHeight="1">
      <c r="A14" s="96">
        <v>12</v>
      </c>
      <c r="B14" s="14" t="s">
        <v>48</v>
      </c>
      <c r="C14" s="99" t="s">
        <v>49</v>
      </c>
      <c r="D14" s="16">
        <v>540000</v>
      </c>
      <c r="E14" s="105">
        <v>450000</v>
      </c>
      <c r="F14" s="16">
        <v>405000</v>
      </c>
      <c r="G14" s="34" t="s">
        <v>58</v>
      </c>
      <c r="H14" s="93" t="s">
        <v>58</v>
      </c>
      <c r="I14" s="21">
        <v>2</v>
      </c>
      <c r="J14" s="85">
        <v>81</v>
      </c>
      <c r="K14" s="82">
        <v>41161</v>
      </c>
      <c r="M14" s="76" t="s">
        <v>58</v>
      </c>
      <c r="N14" s="76" t="s">
        <v>58</v>
      </c>
      <c r="O14" s="76" t="s">
        <v>58</v>
      </c>
    </row>
    <row r="15" spans="1:17" ht="28.5" customHeight="1">
      <c r="A15" s="96">
        <v>13</v>
      </c>
      <c r="B15" s="103" t="s">
        <v>51</v>
      </c>
      <c r="C15" s="101" t="s">
        <v>52</v>
      </c>
      <c r="D15" s="16">
        <v>399574</v>
      </c>
      <c r="E15" s="105">
        <v>334112</v>
      </c>
      <c r="F15" s="16">
        <v>300700</v>
      </c>
      <c r="G15" s="34" t="s">
        <v>58</v>
      </c>
      <c r="H15" s="93" t="s">
        <v>58</v>
      </c>
      <c r="I15" s="86">
        <v>2</v>
      </c>
      <c r="J15" s="85">
        <v>76</v>
      </c>
      <c r="K15" s="87">
        <v>41365</v>
      </c>
      <c r="M15" s="76" t="s">
        <v>58</v>
      </c>
      <c r="N15" s="76" t="s">
        <v>58</v>
      </c>
      <c r="O15" s="76" t="s">
        <v>58</v>
      </c>
      <c r="Q15" s="108"/>
    </row>
    <row r="16" spans="1:11" ht="15.75" thickBot="1">
      <c r="A16" s="18"/>
      <c r="B16" s="95" t="s">
        <v>9</v>
      </c>
      <c r="C16" s="95"/>
      <c r="D16" s="19">
        <f>SUM(D3:D15)</f>
        <v>8267978</v>
      </c>
      <c r="E16" s="92">
        <f>SUM(E3:E15)</f>
        <v>5132583</v>
      </c>
      <c r="F16" s="106">
        <f>SUM(F3:F15)</f>
        <v>4361619</v>
      </c>
      <c r="G16" s="19"/>
      <c r="H16" s="20"/>
      <c r="I16" s="88"/>
      <c r="J16" s="89"/>
      <c r="K16" s="90"/>
    </row>
    <row r="17" ht="15.75" thickTop="1"/>
    <row r="19" spans="2:10" ht="15">
      <c r="B19" t="s">
        <v>13</v>
      </c>
      <c r="F19" s="31">
        <f>F20-F16</f>
        <v>538381</v>
      </c>
      <c r="J19" s="31"/>
    </row>
    <row r="20" spans="2:6" ht="15">
      <c r="B20" s="32" t="s">
        <v>12</v>
      </c>
      <c r="C20" s="32"/>
      <c r="D20" s="32"/>
      <c r="E20" s="32"/>
      <c r="F20" s="33">
        <v>4900000</v>
      </c>
    </row>
    <row r="22" ht="15">
      <c r="G22" t="s">
        <v>28</v>
      </c>
    </row>
    <row r="23" spans="2:7" ht="15">
      <c r="B23" t="s">
        <v>16</v>
      </c>
      <c r="C23" t="s">
        <v>18</v>
      </c>
      <c r="F23" t="s">
        <v>15</v>
      </c>
      <c r="G23">
        <v>11</v>
      </c>
    </row>
    <row r="24" spans="3:12" ht="15">
      <c r="C24" t="s">
        <v>19</v>
      </c>
      <c r="F24" t="s">
        <v>27</v>
      </c>
      <c r="G24">
        <v>2</v>
      </c>
      <c r="L24">
        <f>371023*0.2</f>
        <v>74204.6</v>
      </c>
    </row>
    <row r="25" spans="3:12" ht="15">
      <c r="C25" t="s">
        <v>26</v>
      </c>
      <c r="L25">
        <f>371023*1.2</f>
        <v>445227.6</v>
      </c>
    </row>
    <row r="26" ht="15">
      <c r="C26" t="s">
        <v>55</v>
      </c>
    </row>
    <row r="27" ht="15">
      <c r="C27" t="s">
        <v>17</v>
      </c>
    </row>
    <row r="28" ht="15">
      <c r="C28" t="s">
        <v>56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3" sqref="D3:D15"/>
    </sheetView>
  </sheetViews>
  <sheetFormatPr defaultColWidth="9.140625" defaultRowHeight="15"/>
  <cols>
    <col min="1" max="1" width="4.8515625" style="0" customWidth="1"/>
    <col min="2" max="2" width="32.28125" style="0" customWidth="1"/>
    <col min="3" max="3" width="48.421875" style="0" customWidth="1"/>
    <col min="4" max="4" width="11.57421875" style="0" customWidth="1"/>
    <col min="5" max="5" width="26.28125" style="0" customWidth="1"/>
    <col min="6" max="6" width="22.7109375" style="0" customWidth="1"/>
  </cols>
  <sheetData>
    <row r="1" ht="15.75" thickBot="1">
      <c r="B1" t="s">
        <v>22</v>
      </c>
    </row>
    <row r="2" spans="1:6" ht="16.5" thickBot="1" thickTop="1">
      <c r="A2" s="41" t="s">
        <v>0</v>
      </c>
      <c r="B2" s="66" t="s">
        <v>1</v>
      </c>
      <c r="C2" s="66" t="s">
        <v>2</v>
      </c>
      <c r="D2" s="22" t="s">
        <v>7</v>
      </c>
      <c r="E2" s="54" t="s">
        <v>20</v>
      </c>
      <c r="F2" s="56" t="s">
        <v>21</v>
      </c>
    </row>
    <row r="3" spans="1:6" ht="15.75" thickTop="1">
      <c r="A3" s="23">
        <v>3</v>
      </c>
      <c r="B3" s="73" t="s">
        <v>25</v>
      </c>
      <c r="C3" s="67" t="s">
        <v>32</v>
      </c>
      <c r="D3" s="10">
        <v>95</v>
      </c>
      <c r="E3" s="55"/>
      <c r="F3" s="57"/>
    </row>
    <row r="4" spans="1:6" ht="30">
      <c r="A4" s="23">
        <v>9</v>
      </c>
      <c r="B4" s="74" t="s">
        <v>45</v>
      </c>
      <c r="C4" s="68" t="s">
        <v>57</v>
      </c>
      <c r="D4" s="13">
        <v>93</v>
      </c>
      <c r="E4" s="55"/>
      <c r="F4" s="57"/>
    </row>
    <row r="5" spans="1:6" ht="15">
      <c r="A5" s="23">
        <v>6</v>
      </c>
      <c r="B5" s="74" t="s">
        <v>38</v>
      </c>
      <c r="C5" s="68" t="s">
        <v>37</v>
      </c>
      <c r="D5" s="13">
        <v>88</v>
      </c>
      <c r="E5" s="55"/>
      <c r="F5" s="57"/>
    </row>
    <row r="6" spans="1:6" ht="15">
      <c r="A6" s="23">
        <v>1</v>
      </c>
      <c r="B6" s="74" t="s">
        <v>24</v>
      </c>
      <c r="C6" s="69" t="s">
        <v>31</v>
      </c>
      <c r="D6" s="10">
        <v>83</v>
      </c>
      <c r="E6" s="55"/>
      <c r="F6" s="57"/>
    </row>
    <row r="7" spans="1:6" ht="15">
      <c r="A7" s="23">
        <v>8</v>
      </c>
      <c r="B7" s="74" t="s">
        <v>44</v>
      </c>
      <c r="C7" s="68" t="s">
        <v>50</v>
      </c>
      <c r="D7" s="13">
        <v>83</v>
      </c>
      <c r="E7" s="55"/>
      <c r="F7" s="57"/>
    </row>
    <row r="8" spans="1:6" ht="15">
      <c r="A8" s="23">
        <v>5</v>
      </c>
      <c r="B8" s="74" t="s">
        <v>35</v>
      </c>
      <c r="C8" s="68" t="s">
        <v>36</v>
      </c>
      <c r="D8" s="10">
        <v>82</v>
      </c>
      <c r="E8" s="55"/>
      <c r="F8" s="57"/>
    </row>
    <row r="9" spans="1:6" ht="30">
      <c r="A9" s="21">
        <v>12</v>
      </c>
      <c r="B9" s="74" t="s">
        <v>48</v>
      </c>
      <c r="C9" s="70" t="s">
        <v>49</v>
      </c>
      <c r="D9" s="13">
        <v>81</v>
      </c>
      <c r="E9" s="55"/>
      <c r="F9" s="57"/>
    </row>
    <row r="10" spans="1:6" ht="15">
      <c r="A10" s="23">
        <v>4</v>
      </c>
      <c r="B10" s="74" t="s">
        <v>33</v>
      </c>
      <c r="C10" s="68" t="s">
        <v>34</v>
      </c>
      <c r="D10" s="10">
        <v>80</v>
      </c>
      <c r="E10" s="55"/>
      <c r="F10" s="57"/>
    </row>
    <row r="11" spans="1:6" ht="15">
      <c r="A11" s="23">
        <v>10</v>
      </c>
      <c r="B11" s="74" t="s">
        <v>46</v>
      </c>
      <c r="C11" s="68" t="s">
        <v>53</v>
      </c>
      <c r="D11" s="13">
        <v>80</v>
      </c>
      <c r="E11" s="55"/>
      <c r="F11" s="57"/>
    </row>
    <row r="12" spans="1:6" ht="30">
      <c r="A12" s="21">
        <v>13</v>
      </c>
      <c r="B12" s="74" t="s">
        <v>51</v>
      </c>
      <c r="C12" s="68" t="s">
        <v>52</v>
      </c>
      <c r="D12" s="13">
        <v>76</v>
      </c>
      <c r="E12" s="55"/>
      <c r="F12" s="57"/>
    </row>
    <row r="13" spans="1:6" ht="15">
      <c r="A13" s="23">
        <v>11</v>
      </c>
      <c r="B13" s="74" t="s">
        <v>47</v>
      </c>
      <c r="C13" s="68" t="s">
        <v>54</v>
      </c>
      <c r="D13" s="37">
        <v>71</v>
      </c>
      <c r="E13" s="55"/>
      <c r="F13" s="57"/>
    </row>
    <row r="14" spans="1:6" ht="15">
      <c r="A14" s="23">
        <v>2</v>
      </c>
      <c r="B14" s="74" t="s">
        <v>30</v>
      </c>
      <c r="C14" s="71" t="s">
        <v>29</v>
      </c>
      <c r="D14" s="62">
        <v>21</v>
      </c>
      <c r="E14" s="55"/>
      <c r="F14" s="57"/>
    </row>
    <row r="15" spans="1:6" ht="15.75" thickBot="1">
      <c r="A15" s="65">
        <v>7</v>
      </c>
      <c r="B15" s="75" t="s">
        <v>42</v>
      </c>
      <c r="C15" s="72" t="s">
        <v>43</v>
      </c>
      <c r="D15" s="63">
        <v>19</v>
      </c>
      <c r="E15" s="64"/>
      <c r="F15" s="58"/>
    </row>
    <row r="16" ht="15.75" thickTop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8515625" style="0" customWidth="1"/>
    <col min="2" max="2" width="31.57421875" style="0" customWidth="1"/>
    <col min="3" max="3" width="48.421875" style="0" customWidth="1"/>
    <col min="4" max="4" width="11.57421875" style="0" customWidth="1"/>
    <col min="5" max="5" width="24.7109375" style="0" customWidth="1"/>
  </cols>
  <sheetData>
    <row r="1" spans="1:5" ht="15.75" thickTop="1">
      <c r="A1" s="41" t="s">
        <v>0</v>
      </c>
      <c r="B1" s="41" t="s">
        <v>1</v>
      </c>
      <c r="C1" s="41" t="s">
        <v>2</v>
      </c>
      <c r="D1" s="22" t="s">
        <v>7</v>
      </c>
      <c r="E1" s="42" t="s">
        <v>10</v>
      </c>
    </row>
    <row r="2" spans="1:5" ht="15">
      <c r="A2" s="23">
        <v>5</v>
      </c>
      <c r="B2" s="47"/>
      <c r="C2" s="29"/>
      <c r="D2" s="25"/>
      <c r="E2" s="17"/>
    </row>
    <row r="3" spans="1:5" ht="15">
      <c r="A3" s="49">
        <v>12</v>
      </c>
      <c r="B3" s="47"/>
      <c r="C3" s="29"/>
      <c r="D3" s="25"/>
      <c r="E3" s="17"/>
    </row>
    <row r="4" spans="1:5" ht="15">
      <c r="A4" s="45">
        <v>4</v>
      </c>
      <c r="B4" s="47"/>
      <c r="C4" s="29"/>
      <c r="D4" s="25"/>
      <c r="E4" s="17"/>
    </row>
    <row r="5" spans="1:5" ht="15">
      <c r="A5" s="45">
        <v>2</v>
      </c>
      <c r="B5" s="43"/>
      <c r="C5" s="46"/>
      <c r="D5" s="24"/>
      <c r="E5" s="11"/>
    </row>
    <row r="6" spans="1:5" ht="15">
      <c r="A6" s="45">
        <v>3</v>
      </c>
      <c r="B6" s="43"/>
      <c r="C6" s="46"/>
      <c r="D6" s="25"/>
      <c r="E6" s="11"/>
    </row>
    <row r="7" spans="1:5" ht="15">
      <c r="A7" s="45">
        <v>6</v>
      </c>
      <c r="B7" s="47"/>
      <c r="C7" s="29"/>
      <c r="D7" s="25"/>
      <c r="E7" s="17"/>
    </row>
    <row r="8" spans="1:5" ht="15">
      <c r="A8" s="49">
        <v>15</v>
      </c>
      <c r="B8" s="47"/>
      <c r="C8" s="29"/>
      <c r="D8" s="25"/>
      <c r="E8" s="17"/>
    </row>
    <row r="9" spans="1:5" ht="15">
      <c r="A9" s="45">
        <v>1</v>
      </c>
      <c r="B9" s="43"/>
      <c r="C9" s="44"/>
      <c r="D9" s="24"/>
      <c r="E9" s="11"/>
    </row>
    <row r="10" spans="1:5" ht="15">
      <c r="A10" s="45">
        <v>11</v>
      </c>
      <c r="B10" s="47"/>
      <c r="C10" s="29"/>
      <c r="D10" s="25"/>
      <c r="E10" s="17"/>
    </row>
    <row r="11" spans="1:5" ht="15">
      <c r="A11" s="49">
        <v>16</v>
      </c>
      <c r="B11" s="47"/>
      <c r="C11" s="36"/>
      <c r="D11" s="25"/>
      <c r="E11" s="17"/>
    </row>
    <row r="12" spans="1:5" ht="15">
      <c r="A12" s="45">
        <v>8</v>
      </c>
      <c r="B12" s="47"/>
      <c r="C12" s="29"/>
      <c r="D12" s="25"/>
      <c r="E12" s="17"/>
    </row>
    <row r="13" spans="1:5" ht="15">
      <c r="A13" s="45">
        <v>7</v>
      </c>
      <c r="B13" s="47"/>
      <c r="C13" s="48"/>
      <c r="D13" s="25"/>
      <c r="E13" s="17"/>
    </row>
    <row r="14" spans="1:5" ht="15">
      <c r="A14" s="45">
        <v>9</v>
      </c>
      <c r="B14" s="47"/>
      <c r="C14" s="29"/>
      <c r="D14" s="25"/>
      <c r="E14" s="17"/>
    </row>
    <row r="15" spans="1:5" ht="15">
      <c r="A15" s="49">
        <v>14</v>
      </c>
      <c r="B15" s="47"/>
      <c r="C15" s="36"/>
      <c r="D15" s="25"/>
      <c r="E15" s="17"/>
    </row>
    <row r="16" spans="1:5" ht="15">
      <c r="A16" s="45">
        <v>10</v>
      </c>
      <c r="B16" s="47"/>
      <c r="C16" s="29"/>
      <c r="D16" s="25"/>
      <c r="E16" s="39"/>
    </row>
    <row r="17" spans="1:5" ht="15.75" thickBot="1">
      <c r="A17" s="40">
        <v>13</v>
      </c>
      <c r="B17" s="50"/>
      <c r="C17" s="52"/>
      <c r="D17" s="26"/>
      <c r="E17" s="53"/>
    </row>
    <row r="18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8515625" style="0" customWidth="1"/>
    <col min="2" max="2" width="28.28125" style="0" customWidth="1"/>
    <col min="3" max="3" width="48.421875" style="0" customWidth="1"/>
    <col min="4" max="4" width="11.57421875" style="0" customWidth="1"/>
  </cols>
  <sheetData>
    <row r="1" spans="2:3" ht="15.75" thickBot="1">
      <c r="B1" s="110" t="s">
        <v>23</v>
      </c>
      <c r="C1" s="110"/>
    </row>
    <row r="2" spans="1:4" ht="15.75" thickTop="1">
      <c r="A2" s="41" t="s">
        <v>0</v>
      </c>
      <c r="B2" s="41" t="s">
        <v>1</v>
      </c>
      <c r="C2" s="41" t="s">
        <v>2</v>
      </c>
      <c r="D2" s="22" t="s">
        <v>7</v>
      </c>
    </row>
    <row r="3" spans="1:4" ht="15">
      <c r="A3" s="23">
        <v>1</v>
      </c>
      <c r="B3" s="43"/>
      <c r="C3" s="44"/>
      <c r="D3" s="59"/>
    </row>
    <row r="4" spans="1:4" ht="15">
      <c r="A4" s="45">
        <v>2</v>
      </c>
      <c r="B4" s="43"/>
      <c r="C4" s="46"/>
      <c r="D4" s="59"/>
    </row>
    <row r="5" spans="1:4" ht="15">
      <c r="A5" s="45">
        <v>3</v>
      </c>
      <c r="B5" s="43"/>
      <c r="C5" s="46"/>
      <c r="D5" s="59"/>
    </row>
    <row r="6" spans="1:4" ht="15">
      <c r="A6" s="45">
        <v>4</v>
      </c>
      <c r="B6" s="47"/>
      <c r="C6" s="29"/>
      <c r="D6" s="59"/>
    </row>
    <row r="7" spans="1:4" ht="15">
      <c r="A7" s="45">
        <v>5</v>
      </c>
      <c r="B7" s="47"/>
      <c r="C7" s="29"/>
      <c r="D7" s="59"/>
    </row>
    <row r="8" spans="1:4" ht="15">
      <c r="A8" s="45">
        <v>6</v>
      </c>
      <c r="B8" s="47"/>
      <c r="C8" s="29"/>
      <c r="D8" s="59"/>
    </row>
    <row r="9" spans="1:4" ht="15">
      <c r="A9" s="45">
        <v>7</v>
      </c>
      <c r="B9" s="47"/>
      <c r="C9" s="48"/>
      <c r="D9" s="59"/>
    </row>
    <row r="10" spans="1:4" ht="15">
      <c r="A10" s="45">
        <v>8</v>
      </c>
      <c r="B10" s="29"/>
      <c r="C10" s="29"/>
      <c r="D10" s="59"/>
    </row>
    <row r="11" spans="1:4" ht="15">
      <c r="A11" s="45">
        <v>9</v>
      </c>
      <c r="B11" s="47"/>
      <c r="C11" s="29"/>
      <c r="D11" s="59"/>
    </row>
    <row r="12" spans="1:4" ht="15">
      <c r="A12" s="45">
        <v>10</v>
      </c>
      <c r="B12" s="47"/>
      <c r="C12" s="29"/>
      <c r="D12" s="59"/>
    </row>
    <row r="13" spans="1:4" ht="31.5" customHeight="1">
      <c r="A13" s="45">
        <v>11</v>
      </c>
      <c r="B13" s="47"/>
      <c r="C13" s="29"/>
      <c r="D13" s="59"/>
    </row>
    <row r="14" spans="1:4" ht="15">
      <c r="A14" s="49">
        <v>12</v>
      </c>
      <c r="B14" s="47"/>
      <c r="C14" s="29"/>
      <c r="D14" s="59"/>
    </row>
    <row r="15" spans="1:4" ht="15">
      <c r="A15" s="49">
        <v>13</v>
      </c>
      <c r="B15" s="47"/>
      <c r="C15" s="29"/>
      <c r="D15" s="59"/>
    </row>
    <row r="16" spans="1:4" ht="15">
      <c r="A16" s="49">
        <v>14</v>
      </c>
      <c r="B16" s="47"/>
      <c r="C16" s="36"/>
      <c r="D16" s="59"/>
    </row>
    <row r="17" spans="1:4" ht="15">
      <c r="A17" s="49">
        <v>15</v>
      </c>
      <c r="B17" s="47"/>
      <c r="C17" s="29"/>
      <c r="D17" s="59"/>
    </row>
    <row r="18" spans="1:4" ht="15.75" thickBot="1">
      <c r="A18" s="40">
        <v>16</v>
      </c>
      <c r="B18" s="50"/>
      <c r="C18" s="51"/>
      <c r="D18" s="60"/>
    </row>
    <row r="19" ht="15.75" thickTop="1"/>
  </sheetData>
  <sheetProtection/>
  <mergeCells count="1"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E10" sqref="E10"/>
    </sheetView>
  </sheetViews>
  <sheetFormatPr defaultColWidth="9.140625" defaultRowHeight="15"/>
  <sheetData>
    <row r="1" ht="15">
      <c r="A1">
        <v>210444</v>
      </c>
    </row>
    <row r="2" spans="1:8" ht="15">
      <c r="A2" s="61">
        <v>0.01</v>
      </c>
      <c r="B2">
        <f>A1*A2</f>
        <v>2104.44</v>
      </c>
      <c r="H2">
        <v>499400</v>
      </c>
    </row>
    <row r="3" spans="1:8" ht="15">
      <c r="A3" s="61">
        <v>0.09</v>
      </c>
      <c r="B3">
        <f>A3*A1</f>
        <v>18939.96</v>
      </c>
      <c r="G3" t="s">
        <v>39</v>
      </c>
      <c r="H3">
        <f>H2*1.2</f>
        <v>599280</v>
      </c>
    </row>
    <row r="4" spans="7:8" ht="15">
      <c r="G4" t="s">
        <v>40</v>
      </c>
      <c r="H4">
        <f>H3-H2</f>
        <v>99880</v>
      </c>
    </row>
    <row r="5" spans="7:8" ht="15">
      <c r="G5" t="s">
        <v>41</v>
      </c>
      <c r="H5">
        <f>499400-450000</f>
        <v>49400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2.00390625" style="0" customWidth="1"/>
    <col min="2" max="2" width="39.8515625" style="0" customWidth="1"/>
    <col min="3" max="3" width="14.28125" style="0" customWidth="1"/>
    <col min="9" max="9" width="12.8515625" style="0" customWidth="1"/>
  </cols>
  <sheetData>
    <row r="1" spans="1:9" ht="15.75" thickTop="1">
      <c r="A1" s="2" t="s">
        <v>1</v>
      </c>
      <c r="B1" s="2" t="s">
        <v>2</v>
      </c>
      <c r="C1" s="3" t="s">
        <v>14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11</v>
      </c>
      <c r="I1" s="3" t="s">
        <v>16</v>
      </c>
    </row>
    <row r="2" spans="1:9" ht="30">
      <c r="A2" s="8" t="s">
        <v>25</v>
      </c>
      <c r="B2" s="12" t="s">
        <v>32</v>
      </c>
      <c r="C2" s="9">
        <v>613215</v>
      </c>
      <c r="D2" s="16">
        <v>450000</v>
      </c>
      <c r="E2" s="16">
        <f>D2*0.9</f>
        <v>405000</v>
      </c>
      <c r="F2" s="34" t="s">
        <v>58</v>
      </c>
      <c r="G2" s="77" t="s">
        <v>58</v>
      </c>
      <c r="H2" s="21">
        <v>2</v>
      </c>
      <c r="I2" s="10">
        <v>95</v>
      </c>
    </row>
    <row r="3" spans="1:9" ht="30">
      <c r="A3" s="14" t="s">
        <v>45</v>
      </c>
      <c r="B3" s="15" t="s">
        <v>57</v>
      </c>
      <c r="C3" s="16">
        <v>210444</v>
      </c>
      <c r="D3" s="16">
        <v>163271</v>
      </c>
      <c r="E3" s="9">
        <v>146943</v>
      </c>
      <c r="F3" s="34" t="s">
        <v>58</v>
      </c>
      <c r="G3" s="77" t="s">
        <v>58</v>
      </c>
      <c r="H3" s="21">
        <v>2</v>
      </c>
      <c r="I3" s="13">
        <v>93</v>
      </c>
    </row>
    <row r="4" spans="1:9" ht="15">
      <c r="A4" s="14" t="s">
        <v>38</v>
      </c>
      <c r="B4" s="15" t="s">
        <v>37</v>
      </c>
      <c r="C4" s="16">
        <v>427154</v>
      </c>
      <c r="D4" s="16">
        <v>379245</v>
      </c>
      <c r="E4" s="9">
        <v>341320</v>
      </c>
      <c r="F4" s="34" t="s">
        <v>58</v>
      </c>
      <c r="G4" s="77" t="s">
        <v>58</v>
      </c>
      <c r="H4" s="21">
        <v>2</v>
      </c>
      <c r="I4" s="13">
        <v>88</v>
      </c>
    </row>
    <row r="5" spans="1:9" ht="15">
      <c r="A5" s="8" t="s">
        <v>24</v>
      </c>
      <c r="B5" s="35" t="s">
        <v>31</v>
      </c>
      <c r="C5" s="9">
        <v>445228</v>
      </c>
      <c r="D5" s="9">
        <v>371023</v>
      </c>
      <c r="E5" s="9">
        <f>333920</f>
        <v>333920</v>
      </c>
      <c r="F5" s="34" t="s">
        <v>58</v>
      </c>
      <c r="G5" s="77" t="s">
        <v>58</v>
      </c>
      <c r="H5" s="21">
        <v>2</v>
      </c>
      <c r="I5" s="10">
        <v>83</v>
      </c>
    </row>
    <row r="6" spans="1:9" ht="30.75" thickBot="1">
      <c r="A6" s="14" t="s">
        <v>44</v>
      </c>
      <c r="B6" s="15" t="s">
        <v>50</v>
      </c>
      <c r="C6" s="16">
        <v>482930</v>
      </c>
      <c r="D6" s="16">
        <v>386344</v>
      </c>
      <c r="E6" s="9">
        <v>347709</v>
      </c>
      <c r="F6" s="34" t="s">
        <v>58</v>
      </c>
      <c r="G6" s="27"/>
      <c r="H6" s="21">
        <v>2</v>
      </c>
      <c r="I6" s="37">
        <v>83</v>
      </c>
    </row>
    <row r="7" spans="1:9" ht="30">
      <c r="A7" s="14" t="s">
        <v>35</v>
      </c>
      <c r="B7" s="29" t="s">
        <v>36</v>
      </c>
      <c r="C7" s="16">
        <v>509802</v>
      </c>
      <c r="D7" s="16">
        <v>426835</v>
      </c>
      <c r="E7" s="9">
        <v>384151</v>
      </c>
      <c r="F7" s="34" t="s">
        <v>58</v>
      </c>
      <c r="G7" s="77" t="s">
        <v>58</v>
      </c>
      <c r="H7" s="21">
        <v>2</v>
      </c>
      <c r="I7" s="79">
        <v>82</v>
      </c>
    </row>
    <row r="8" spans="1:9" ht="30">
      <c r="A8" s="14" t="s">
        <v>48</v>
      </c>
      <c r="B8" s="78" t="s">
        <v>49</v>
      </c>
      <c r="C8" s="16">
        <v>540000</v>
      </c>
      <c r="D8" s="16">
        <v>450000</v>
      </c>
      <c r="E8" s="16">
        <v>405000</v>
      </c>
      <c r="F8" s="34" t="s">
        <v>58</v>
      </c>
      <c r="G8" s="27"/>
      <c r="H8" s="21">
        <v>2</v>
      </c>
      <c r="I8" s="13">
        <v>81</v>
      </c>
    </row>
    <row r="9" spans="1:9" ht="15">
      <c r="A9" s="14" t="s">
        <v>33</v>
      </c>
      <c r="B9" s="29" t="s">
        <v>34</v>
      </c>
      <c r="C9" s="16">
        <v>572503</v>
      </c>
      <c r="D9" s="16">
        <v>450000</v>
      </c>
      <c r="E9" s="9">
        <v>405000</v>
      </c>
      <c r="F9" s="34" t="s">
        <v>58</v>
      </c>
      <c r="G9" s="28" t="s">
        <v>60</v>
      </c>
      <c r="H9" s="21">
        <v>2</v>
      </c>
      <c r="I9" s="10">
        <v>80</v>
      </c>
    </row>
    <row r="10" spans="1:9" ht="15">
      <c r="A10" s="14" t="s">
        <v>46</v>
      </c>
      <c r="B10" s="29" t="s">
        <v>53</v>
      </c>
      <c r="C10" s="16">
        <v>2443206</v>
      </c>
      <c r="D10" s="16">
        <v>449443</v>
      </c>
      <c r="E10" s="9">
        <v>404498</v>
      </c>
      <c r="F10" s="34" t="s">
        <v>58</v>
      </c>
      <c r="G10" s="27"/>
      <c r="H10" s="21">
        <v>2</v>
      </c>
      <c r="I10" s="13">
        <v>80</v>
      </c>
    </row>
    <row r="11" spans="1:9" ht="30.75" thickBot="1">
      <c r="A11" s="14" t="s">
        <v>51</v>
      </c>
      <c r="B11" s="29" t="s">
        <v>52</v>
      </c>
      <c r="C11" s="16">
        <v>399574</v>
      </c>
      <c r="D11" s="16">
        <v>334112</v>
      </c>
      <c r="E11" s="16">
        <v>300700</v>
      </c>
      <c r="F11" s="34" t="s">
        <v>58</v>
      </c>
      <c r="G11" s="27"/>
      <c r="H11" s="21">
        <v>2</v>
      </c>
      <c r="I11" s="37">
        <v>76</v>
      </c>
    </row>
    <row r="12" spans="1:9" ht="15">
      <c r="A12" s="14" t="s">
        <v>47</v>
      </c>
      <c r="B12" s="29" t="s">
        <v>54</v>
      </c>
      <c r="C12" s="16">
        <v>533327</v>
      </c>
      <c r="D12" s="16">
        <v>444439</v>
      </c>
      <c r="E12" s="9">
        <v>399950</v>
      </c>
      <c r="F12" s="34" t="s">
        <v>58</v>
      </c>
      <c r="G12" s="77" t="s">
        <v>58</v>
      </c>
      <c r="H12" s="21">
        <v>2</v>
      </c>
      <c r="I12" s="38">
        <v>71</v>
      </c>
    </row>
    <row r="13" spans="1:9" ht="15">
      <c r="A13" s="8" t="s">
        <v>30</v>
      </c>
      <c r="B13" s="46" t="s">
        <v>29</v>
      </c>
      <c r="C13" s="9">
        <v>599280</v>
      </c>
      <c r="D13" s="9">
        <v>450000</v>
      </c>
      <c r="E13" s="9">
        <f>D13*0.6</f>
        <v>270000</v>
      </c>
      <c r="F13" s="34" t="s">
        <v>58</v>
      </c>
      <c r="G13" s="77" t="s">
        <v>58</v>
      </c>
      <c r="H13" s="21">
        <v>4</v>
      </c>
      <c r="I13" s="62">
        <v>21</v>
      </c>
    </row>
    <row r="14" spans="1:9" ht="15">
      <c r="A14" s="14" t="s">
        <v>42</v>
      </c>
      <c r="B14" s="48" t="s">
        <v>43</v>
      </c>
      <c r="C14" s="16">
        <v>490800</v>
      </c>
      <c r="D14" s="16">
        <v>409000</v>
      </c>
      <c r="E14" s="9">
        <v>245400</v>
      </c>
      <c r="F14" s="34" t="s">
        <v>58</v>
      </c>
      <c r="G14" s="77" t="s">
        <v>58</v>
      </c>
      <c r="H14" s="21">
        <v>4</v>
      </c>
      <c r="I14" s="30">
        <v>19</v>
      </c>
    </row>
    <row r="15" ht="15">
      <c r="E15" s="31">
        <f>SUM(E2:E14)</f>
        <v>4389591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</dc:creator>
  <cp:keywords/>
  <dc:description/>
  <cp:lastModifiedBy>Kralovska stezka</cp:lastModifiedBy>
  <cp:lastPrinted>2011-05-24T13:05:51Z</cp:lastPrinted>
  <dcterms:created xsi:type="dcterms:W3CDTF">2010-04-29T10:21:19Z</dcterms:created>
  <dcterms:modified xsi:type="dcterms:W3CDTF">2014-04-04T11:15:33Z</dcterms:modified>
  <cp:category/>
  <cp:version/>
  <cp:contentType/>
  <cp:contentStatus/>
</cp:coreProperties>
</file>